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336" windowWidth="18636" windowHeight="7176" activeTab="1"/>
  </bookViews>
  <sheets>
    <sheet name="FOLPET -PI Via Stadd" sheetId="2" r:id="rId1"/>
    <sheet name="CAPTAN -THPI Via Stadd" sheetId="1" r:id="rId2"/>
  </sheets>
  <calcPr calcId="145621"/>
</workbook>
</file>

<file path=xl/calcChain.xml><?xml version="1.0" encoding="utf-8"?>
<calcChain xmlns="http://schemas.openxmlformats.org/spreadsheetml/2006/main">
  <c r="D13" i="2" l="1"/>
  <c r="I28" i="2" l="1"/>
  <c r="F28" i="2"/>
  <c r="C28" i="2"/>
  <c r="F26" i="2"/>
  <c r="C26" i="2"/>
  <c r="I9" i="2"/>
  <c r="F9" i="2"/>
  <c r="C9" i="2"/>
  <c r="F7" i="2"/>
  <c r="F12" i="2" s="1"/>
  <c r="C7" i="2"/>
  <c r="C4" i="2"/>
  <c r="I28" i="1"/>
  <c r="I34" i="1" s="1"/>
  <c r="F28" i="1"/>
  <c r="C28" i="1"/>
  <c r="F26" i="1"/>
  <c r="C26" i="1"/>
  <c r="I9" i="1"/>
  <c r="F9" i="1"/>
  <c r="C9" i="1"/>
  <c r="F7" i="1"/>
  <c r="C7" i="1"/>
  <c r="C4" i="1"/>
  <c r="I34" i="2" l="1"/>
  <c r="F31" i="2"/>
  <c r="F33" i="2"/>
  <c r="F14" i="2"/>
  <c r="F16" i="2" s="1"/>
  <c r="F17" i="2" s="1"/>
  <c r="D20" i="2"/>
  <c r="I15" i="2"/>
  <c r="D32" i="2"/>
  <c r="F12" i="1"/>
  <c r="D13" i="1" s="1"/>
  <c r="F14" i="1"/>
  <c r="F31" i="1"/>
  <c r="D32" i="1" s="1"/>
  <c r="I15" i="1"/>
  <c r="F33" i="1"/>
  <c r="G18" i="2" l="1"/>
  <c r="D21" i="2" s="1"/>
  <c r="D22" i="2" s="1"/>
  <c r="D20" i="1"/>
  <c r="F16" i="1"/>
  <c r="F17" i="1" s="1"/>
  <c r="G18" i="1" s="1"/>
  <c r="D21" i="1" s="1"/>
  <c r="D22" i="1" s="1"/>
  <c r="F35" i="1"/>
  <c r="F36" i="1" s="1"/>
  <c r="G37" i="1" s="1"/>
  <c r="D40" i="1" s="1"/>
  <c r="D41" i="1" s="1"/>
  <c r="D39" i="1"/>
  <c r="F35" i="2"/>
  <c r="F36" i="2" s="1"/>
  <c r="D39" i="2"/>
  <c r="G37" i="2" l="1"/>
  <c r="D40" i="2" s="1"/>
  <c r="D41" i="2" s="1"/>
  <c r="D43" i="2" s="1"/>
  <c r="D43" i="1"/>
</calcChain>
</file>

<file path=xl/sharedStrings.xml><?xml version="1.0" encoding="utf-8"?>
<sst xmlns="http://schemas.openxmlformats.org/spreadsheetml/2006/main" count="118" uniqueCount="48">
  <si>
    <t>Sample Concentration in extract (g/ml)</t>
  </si>
  <si>
    <t>Pale Yellow cells need to be filled</t>
  </si>
  <si>
    <t>Volume of extract aliquot (ml)</t>
  </si>
  <si>
    <t>Amount of sample in aliquot (g)</t>
  </si>
  <si>
    <t>First Injection</t>
  </si>
  <si>
    <t>Signal from unspiked extract</t>
  </si>
  <si>
    <t>Signal ratios</t>
  </si>
  <si>
    <t>Captan</t>
  </si>
  <si>
    <t>Captan-ILIS</t>
  </si>
  <si>
    <t>THPI</t>
  </si>
  <si>
    <t>2nd IS</t>
  </si>
  <si>
    <t>Captan signal Ratio originating from added Captan</t>
  </si>
  <si>
    <t>Amount of Captan originally present in extract aliquot [µg]</t>
  </si>
  <si>
    <t>THPI signal ratio originating from added native Captan</t>
  </si>
  <si>
    <t>THPI signal ratio originating from added THPI</t>
  </si>
  <si>
    <t>THPI signal ratio originating from Captan originally present in extract</t>
  </si>
  <si>
    <t>THPI signal ratio originating from THPI originally in extract</t>
  </si>
  <si>
    <t>Amount of THPI originally present in extract aliquot [µg]</t>
  </si>
  <si>
    <t>Original CAPTAN concentration in sample (mg/kg)</t>
  </si>
  <si>
    <t>Original THPI concentration in sample (mg/kg)</t>
  </si>
  <si>
    <t>Conc. of Captan (sum) expressed as Captan in sample (mg/kg)</t>
  </si>
  <si>
    <t>SUM</t>
  </si>
  <si>
    <t>Second Injection</t>
  </si>
  <si>
    <t>Average Conc. of Captan (sum) expressed as Captan in sample (mg/kg)</t>
  </si>
  <si>
    <t>mg/kg</t>
  </si>
  <si>
    <t>Folpet</t>
  </si>
  <si>
    <t>Folpet-ILIS</t>
  </si>
  <si>
    <t>Folpet signal Ratio originating from added Folpet</t>
  </si>
  <si>
    <t>Amount of Folpet originally present in extract aliquot [µg]</t>
  </si>
  <si>
    <t>Original Folpet concentration in sample (mg/kg)</t>
  </si>
  <si>
    <t>Conc. of Folpet (sum) expressed as Folpet in sample (mg/kg)</t>
  </si>
  <si>
    <t>Average Conc. of Folpet (sum) expressed as Folpet in sample (mg/kg)</t>
  </si>
  <si>
    <t>PI</t>
  </si>
  <si>
    <t>PI signal ratio originating from added native Folpet</t>
  </si>
  <si>
    <t>PI signal ratio originating from added PI</t>
  </si>
  <si>
    <t>PI signal ratio originating from Folpet originally present in extract</t>
  </si>
  <si>
    <t>PI signal ratio originating from PI originally in extract</t>
  </si>
  <si>
    <t>Amount of PI originally present in extract aliquot [µg]</t>
  </si>
  <si>
    <t>Original PI concentration in sample (mg/kg)</t>
  </si>
  <si>
    <r>
      <t xml:space="preserve">Amount of </t>
    </r>
    <r>
      <rPr>
        <b/>
        <sz val="11"/>
        <color theme="1"/>
        <rFont val="Calibri"/>
        <family val="2"/>
        <scheme val="minor"/>
      </rPr>
      <t xml:space="preserve">Native Folpet </t>
    </r>
    <r>
      <rPr>
        <sz val="11"/>
        <color theme="1"/>
        <rFont val="Calibri"/>
        <family val="2"/>
        <scheme val="minor"/>
      </rPr>
      <t xml:space="preserve">added to aliquot in µg (Stadd1) </t>
    </r>
  </si>
  <si>
    <r>
      <t>Amount of</t>
    </r>
    <r>
      <rPr>
        <b/>
        <sz val="11"/>
        <color theme="1"/>
        <rFont val="Calibri"/>
        <family val="2"/>
        <scheme val="minor"/>
      </rPr>
      <t xml:space="preserve"> PI</t>
    </r>
    <r>
      <rPr>
        <sz val="11"/>
        <color theme="1"/>
        <rFont val="Calibri"/>
        <family val="2"/>
        <scheme val="minor"/>
      </rPr>
      <t xml:space="preserve"> 
added to aliquot in µg
 (Stadd2)</t>
    </r>
  </si>
  <si>
    <r>
      <t>Amount of</t>
    </r>
    <r>
      <rPr>
        <b/>
        <sz val="11"/>
        <color theme="1"/>
        <rFont val="Calibri"/>
        <family val="2"/>
        <scheme val="minor"/>
      </rPr>
      <t xml:space="preserve"> THPI</t>
    </r>
    <r>
      <rPr>
        <sz val="11"/>
        <color theme="1"/>
        <rFont val="Calibri"/>
        <family val="2"/>
        <scheme val="minor"/>
      </rPr>
      <t xml:space="preserve"> 
added to aliquot in µg
 (Stadd2)</t>
    </r>
  </si>
  <si>
    <t>UPDATED</t>
  </si>
  <si>
    <t>Signal ratio from StAdd2</t>
  </si>
  <si>
    <t xml:space="preserve">Signals from StAdd2 </t>
  </si>
  <si>
    <t>Signal ratios from StAdd1</t>
  </si>
  <si>
    <t xml:space="preserve">Signals from StAdd1 </t>
  </si>
  <si>
    <r>
      <t xml:space="preserve">Amount of </t>
    </r>
    <r>
      <rPr>
        <b/>
        <sz val="11"/>
        <color theme="1"/>
        <rFont val="Calibri"/>
        <family val="2"/>
        <scheme val="minor"/>
      </rPr>
      <t xml:space="preserve">Native Captan </t>
    </r>
    <r>
      <rPr>
        <sz val="11"/>
        <color theme="1"/>
        <rFont val="Calibri"/>
        <family val="2"/>
        <scheme val="minor"/>
      </rPr>
      <t xml:space="preserve">added to aliquot in µg (StAdd1)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</si>
</sst>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FFFF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5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/>
    <xf numFmtId="0" fontId="0" fillId="0" borderId="0" xfId="0" applyAlignment="1">
      <alignment horizontal="right"/>
    </xf>
    <xf numFmtId="0" fontId="3" fillId="3" borderId="0" xfId="0" applyFon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4" fillId="6" borderId="0" xfId="0" applyFont="1" applyFill="1" applyAlignment="1">
      <alignment horizontal="right"/>
    </xf>
    <xf numFmtId="0" fontId="5" fillId="6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0" xfId="0" applyFont="1"/>
    <xf numFmtId="0" fontId="0" fillId="7" borderId="0" xfId="0" applyFill="1"/>
    <xf numFmtId="0" fontId="7" fillId="7" borderId="0" xfId="0" applyFont="1" applyFill="1"/>
    <xf numFmtId="0" fontId="8" fillId="8" borderId="0" xfId="0" applyFont="1" applyFill="1"/>
    <xf numFmtId="14" fontId="8" fillId="8" borderId="0" xfId="0" applyNumberFormat="1" applyFont="1" applyFill="1"/>
    <xf numFmtId="0" fontId="0" fillId="9" borderId="0" xfId="0" applyFill="1" applyAlignment="1">
      <alignment horizontal="center" wrapText="1"/>
    </xf>
    <xf numFmtId="0" fontId="0" fillId="9" borderId="0" xfId="0" applyFill="1" applyAlignment="1">
      <alignment horizontal="center"/>
    </xf>
    <xf numFmtId="0" fontId="0" fillId="9" borderId="0" xfId="0" applyFill="1"/>
    <xf numFmtId="0" fontId="0" fillId="10" borderId="0" xfId="0" applyFill="1" applyAlignment="1">
      <alignment horizontal="center" wrapText="1"/>
    </xf>
    <xf numFmtId="0" fontId="0" fillId="10" borderId="0" xfId="0" applyFill="1" applyAlignment="1">
      <alignment horizontal="center"/>
    </xf>
    <xf numFmtId="0" fontId="0" fillId="0" borderId="0" xfId="0" applyFill="1"/>
    <xf numFmtId="0" fontId="1" fillId="9" borderId="0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3"/>
  <sheetViews>
    <sheetView zoomScale="80" zoomScaleNormal="80" workbookViewId="0"/>
  </sheetViews>
  <sheetFormatPr baseColWidth="10" defaultRowHeight="14.4" x14ac:dyDescent="0.3"/>
  <cols>
    <col min="1" max="1" width="21.5546875" customWidth="1"/>
    <col min="2" max="2" width="28.88671875" customWidth="1"/>
    <col min="3" max="3" width="12.5546875" customWidth="1"/>
    <col min="4" max="4" width="12.44140625" customWidth="1"/>
  </cols>
  <sheetData>
    <row r="2" spans="1:11" ht="18" x14ac:dyDescent="0.35">
      <c r="A2" t="s">
        <v>0</v>
      </c>
      <c r="B2" s="1"/>
      <c r="C2" s="2">
        <v>1</v>
      </c>
      <c r="D2" s="3"/>
      <c r="E2" s="4" t="s">
        <v>1</v>
      </c>
      <c r="F2" s="2"/>
      <c r="G2" s="2"/>
      <c r="H2" s="2"/>
      <c r="I2" s="1"/>
      <c r="J2" s="22" t="s">
        <v>42</v>
      </c>
      <c r="K2" s="23">
        <v>42831</v>
      </c>
    </row>
    <row r="3" spans="1:11" x14ac:dyDescent="0.3">
      <c r="A3" t="s">
        <v>2</v>
      </c>
      <c r="B3" s="1"/>
      <c r="C3" s="2">
        <v>1</v>
      </c>
      <c r="D3" s="5"/>
      <c r="E3" s="5"/>
      <c r="F3" s="1"/>
      <c r="G3" s="1"/>
      <c r="H3" s="1"/>
      <c r="I3" s="1"/>
    </row>
    <row r="4" spans="1:11" x14ac:dyDescent="0.3">
      <c r="A4" t="s">
        <v>3</v>
      </c>
      <c r="B4" s="1"/>
      <c r="C4" s="2">
        <f>C2*C3</f>
        <v>1</v>
      </c>
      <c r="D4" s="1"/>
      <c r="E4" s="1"/>
      <c r="F4" s="1"/>
      <c r="G4" s="1"/>
      <c r="H4" s="1"/>
      <c r="I4" s="1"/>
    </row>
    <row r="5" spans="1:11" ht="26.7" customHeight="1" x14ac:dyDescent="0.35">
      <c r="A5" s="6" t="s">
        <v>4</v>
      </c>
      <c r="B5" s="7"/>
      <c r="C5" s="7"/>
      <c r="D5" s="7"/>
      <c r="E5" s="7"/>
      <c r="F5" s="7"/>
      <c r="G5" s="7"/>
      <c r="H5" s="7"/>
      <c r="I5" s="7"/>
    </row>
    <row r="6" spans="1:11" ht="72" x14ac:dyDescent="0.3">
      <c r="B6" s="8" t="s">
        <v>5</v>
      </c>
      <c r="C6" s="8" t="s">
        <v>6</v>
      </c>
      <c r="D6" s="27" t="s">
        <v>39</v>
      </c>
      <c r="E6" s="27" t="s">
        <v>46</v>
      </c>
      <c r="F6" s="27" t="s">
        <v>45</v>
      </c>
      <c r="G6" s="24" t="s">
        <v>40</v>
      </c>
      <c r="H6" s="24" t="s">
        <v>44</v>
      </c>
      <c r="I6" s="24" t="s">
        <v>43</v>
      </c>
    </row>
    <row r="7" spans="1:11" x14ac:dyDescent="0.3">
      <c r="A7" s="9" t="s">
        <v>25</v>
      </c>
      <c r="B7" s="2">
        <v>50</v>
      </c>
      <c r="C7" s="10">
        <f>B7/B8</f>
        <v>1</v>
      </c>
      <c r="D7" s="2">
        <v>0.5</v>
      </c>
      <c r="E7" s="2">
        <v>75</v>
      </c>
      <c r="F7" s="10">
        <f>E7/E8</f>
        <v>1.5</v>
      </c>
      <c r="G7" s="25"/>
      <c r="H7" s="25"/>
      <c r="I7" s="26"/>
    </row>
    <row r="8" spans="1:11" x14ac:dyDescent="0.3">
      <c r="A8" s="9" t="s">
        <v>26</v>
      </c>
      <c r="B8" s="2">
        <v>50</v>
      </c>
      <c r="C8" s="1"/>
      <c r="D8" s="28"/>
      <c r="E8" s="2">
        <v>50</v>
      </c>
      <c r="F8" s="28"/>
      <c r="G8" s="25"/>
      <c r="H8" s="25"/>
      <c r="I8" s="25"/>
    </row>
    <row r="9" spans="1:11" x14ac:dyDescent="0.3">
      <c r="A9" s="9" t="s">
        <v>32</v>
      </c>
      <c r="B9" s="2">
        <v>125</v>
      </c>
      <c r="C9" s="10">
        <f>B9/B10</f>
        <v>1.25</v>
      </c>
      <c r="D9" s="28"/>
      <c r="E9" s="2">
        <v>137.5</v>
      </c>
      <c r="F9" s="10">
        <f>E9/E10</f>
        <v>1.375</v>
      </c>
      <c r="G9" s="2">
        <v>0.5</v>
      </c>
      <c r="H9" s="2">
        <v>175</v>
      </c>
      <c r="I9" s="10">
        <f>H9/H10</f>
        <v>1.75</v>
      </c>
    </row>
    <row r="10" spans="1:11" x14ac:dyDescent="0.3">
      <c r="A10" s="9" t="s">
        <v>10</v>
      </c>
      <c r="B10" s="2">
        <v>100</v>
      </c>
      <c r="C10" s="1"/>
      <c r="D10" s="28"/>
      <c r="E10" s="2">
        <v>100</v>
      </c>
      <c r="F10" s="28"/>
      <c r="G10" s="25"/>
      <c r="H10" s="2">
        <v>100</v>
      </c>
      <c r="I10" s="25"/>
    </row>
    <row r="11" spans="1:11" x14ac:dyDescent="0.3">
      <c r="B11" s="1"/>
      <c r="C11" s="1"/>
      <c r="D11" s="28"/>
      <c r="E11" s="28"/>
      <c r="F11" s="28"/>
      <c r="G11" s="25"/>
      <c r="H11" s="25"/>
      <c r="I11" s="25"/>
    </row>
    <row r="12" spans="1:11" x14ac:dyDescent="0.3">
      <c r="A12" t="s">
        <v>27</v>
      </c>
      <c r="B12" s="1"/>
      <c r="C12" s="1"/>
      <c r="D12" s="28"/>
      <c r="E12" s="28"/>
      <c r="F12" s="10">
        <f>F7-C7</f>
        <v>0.5</v>
      </c>
      <c r="G12" s="25"/>
      <c r="H12" s="25"/>
      <c r="I12" s="25"/>
    </row>
    <row r="13" spans="1:11" x14ac:dyDescent="0.3">
      <c r="A13" t="s">
        <v>28</v>
      </c>
      <c r="B13" s="1"/>
      <c r="C13" s="1"/>
      <c r="D13" s="12">
        <f>C7*D7/F12</f>
        <v>1</v>
      </c>
      <c r="E13" s="28"/>
      <c r="F13" s="28"/>
      <c r="G13" s="25"/>
      <c r="H13" s="25"/>
      <c r="I13" s="25"/>
    </row>
    <row r="14" spans="1:11" x14ac:dyDescent="0.3">
      <c r="A14" t="s">
        <v>33</v>
      </c>
      <c r="B14" s="1"/>
      <c r="C14" s="1"/>
      <c r="D14" s="28"/>
      <c r="E14" s="28"/>
      <c r="F14" s="10">
        <f>F9-C9</f>
        <v>0.125</v>
      </c>
      <c r="G14" s="25"/>
      <c r="H14" s="25"/>
      <c r="I14" s="25"/>
    </row>
    <row r="15" spans="1:11" x14ac:dyDescent="0.3">
      <c r="A15" t="s">
        <v>34</v>
      </c>
      <c r="B15" s="1"/>
      <c r="C15" s="1"/>
      <c r="D15" s="28"/>
      <c r="E15" s="28"/>
      <c r="F15" s="28"/>
      <c r="G15" s="25"/>
      <c r="H15" s="25"/>
      <c r="I15" s="10">
        <f>I9-C9</f>
        <v>0.5</v>
      </c>
    </row>
    <row r="16" spans="1:11" x14ac:dyDescent="0.3">
      <c r="A16" t="s">
        <v>35</v>
      </c>
      <c r="B16" s="1"/>
      <c r="C16" s="1"/>
      <c r="D16" s="28"/>
      <c r="E16" s="28"/>
      <c r="F16" s="10">
        <f>D13*F14/D7</f>
        <v>0.25</v>
      </c>
      <c r="G16" s="25"/>
      <c r="H16" s="25"/>
      <c r="I16" s="25"/>
    </row>
    <row r="17" spans="1:9" x14ac:dyDescent="0.3">
      <c r="A17" t="s">
        <v>36</v>
      </c>
      <c r="B17" s="1"/>
      <c r="C17" s="1"/>
      <c r="D17" s="28"/>
      <c r="E17" s="28"/>
      <c r="F17" s="10">
        <f>C9-F16</f>
        <v>1</v>
      </c>
      <c r="G17" s="25"/>
      <c r="H17" s="25"/>
      <c r="I17" s="25"/>
    </row>
    <row r="18" spans="1:9" x14ac:dyDescent="0.3">
      <c r="A18" t="s">
        <v>37</v>
      </c>
      <c r="B18" s="1"/>
      <c r="C18" s="1"/>
      <c r="D18" s="28"/>
      <c r="E18" s="28"/>
      <c r="F18" s="28"/>
      <c r="G18" s="12">
        <f>F17*G9/I15</f>
        <v>1</v>
      </c>
      <c r="H18" s="25"/>
      <c r="I18" s="25"/>
    </row>
    <row r="19" spans="1:9" ht="15" thickBot="1" x14ac:dyDescent="0.35">
      <c r="B19" s="1"/>
      <c r="C19" s="1"/>
      <c r="D19" s="28"/>
      <c r="E19" s="28"/>
      <c r="F19" s="28"/>
      <c r="G19" s="25"/>
      <c r="H19" s="25"/>
      <c r="I19" s="25"/>
    </row>
    <row r="20" spans="1:9" ht="18.600000000000001" thickBot="1" x14ac:dyDescent="0.4">
      <c r="A20" s="13" t="s">
        <v>29</v>
      </c>
      <c r="B20" s="14"/>
      <c r="C20" s="15" t="s">
        <v>25</v>
      </c>
      <c r="D20" s="16">
        <f>D13/C4</f>
        <v>1</v>
      </c>
      <c r="E20" s="17"/>
      <c r="H20" s="1"/>
      <c r="I20" s="1"/>
    </row>
    <row r="21" spans="1:9" ht="18.600000000000001" thickBot="1" x14ac:dyDescent="0.4">
      <c r="A21" s="13" t="s">
        <v>38</v>
      </c>
      <c r="B21" s="14"/>
      <c r="C21" s="15" t="s">
        <v>32</v>
      </c>
      <c r="D21" s="16">
        <f>G18/C4</f>
        <v>1</v>
      </c>
      <c r="E21" s="1"/>
      <c r="F21" s="1"/>
      <c r="G21" s="1"/>
      <c r="H21" s="1"/>
      <c r="I21" s="1"/>
    </row>
    <row r="22" spans="1:9" ht="18.600000000000001" thickBot="1" x14ac:dyDescent="0.4">
      <c r="A22" s="13" t="s">
        <v>30</v>
      </c>
      <c r="B22" s="14"/>
      <c r="C22" s="15" t="s">
        <v>21</v>
      </c>
      <c r="D22" s="16">
        <f>D20+(D21*2.016)</f>
        <v>3.016</v>
      </c>
    </row>
    <row r="23" spans="1:9" s="29" customFormat="1" ht="18" x14ac:dyDescent="0.35">
      <c r="B23" s="17"/>
      <c r="C23" s="31"/>
      <c r="D23" s="32"/>
    </row>
    <row r="24" spans="1:9" s="19" customFormat="1" ht="28.2" customHeight="1" x14ac:dyDescent="0.35">
      <c r="A24" s="6" t="s">
        <v>22</v>
      </c>
      <c r="B24" s="18"/>
      <c r="C24" s="18"/>
      <c r="D24" s="18"/>
      <c r="E24" s="18"/>
      <c r="F24" s="18"/>
      <c r="G24" s="18"/>
      <c r="H24" s="18"/>
      <c r="I24" s="18"/>
    </row>
    <row r="25" spans="1:9" ht="72" x14ac:dyDescent="0.3">
      <c r="B25" s="8" t="s">
        <v>5</v>
      </c>
      <c r="C25" s="8" t="s">
        <v>6</v>
      </c>
      <c r="D25" s="27" t="s">
        <v>39</v>
      </c>
      <c r="E25" s="27" t="s">
        <v>46</v>
      </c>
      <c r="F25" s="27" t="s">
        <v>45</v>
      </c>
      <c r="G25" s="24" t="s">
        <v>40</v>
      </c>
      <c r="H25" s="24" t="s">
        <v>44</v>
      </c>
      <c r="I25" s="24" t="s">
        <v>43</v>
      </c>
    </row>
    <row r="26" spans="1:9" x14ac:dyDescent="0.3">
      <c r="A26" s="9" t="s">
        <v>25</v>
      </c>
      <c r="B26" s="2">
        <v>50</v>
      </c>
      <c r="C26" s="10">
        <f>B26/B27</f>
        <v>1</v>
      </c>
      <c r="D26" s="2">
        <v>0.5</v>
      </c>
      <c r="E26" s="2">
        <v>75</v>
      </c>
      <c r="F26" s="10">
        <f>E26/E27</f>
        <v>1.5</v>
      </c>
      <c r="G26" s="25"/>
      <c r="H26" s="25"/>
      <c r="I26" s="26"/>
    </row>
    <row r="27" spans="1:9" x14ac:dyDescent="0.3">
      <c r="A27" s="9" t="s">
        <v>26</v>
      </c>
      <c r="B27" s="2">
        <v>50</v>
      </c>
      <c r="C27" s="1"/>
      <c r="D27" s="28"/>
      <c r="E27" s="2">
        <v>50</v>
      </c>
      <c r="F27" s="28"/>
      <c r="G27" s="25"/>
      <c r="H27" s="25"/>
      <c r="I27" s="25"/>
    </row>
    <row r="28" spans="1:9" x14ac:dyDescent="0.3">
      <c r="A28" s="9" t="s">
        <v>32</v>
      </c>
      <c r="B28" s="2">
        <v>125</v>
      </c>
      <c r="C28" s="10">
        <f>B28/B29</f>
        <v>1.25</v>
      </c>
      <c r="D28" s="28"/>
      <c r="E28" s="2">
        <v>137.5</v>
      </c>
      <c r="F28" s="10">
        <f>E28/E29</f>
        <v>1.375</v>
      </c>
      <c r="G28" s="2">
        <v>0.5</v>
      </c>
      <c r="H28" s="2">
        <v>175</v>
      </c>
      <c r="I28" s="10">
        <f>H28/H29</f>
        <v>1.75</v>
      </c>
    </row>
    <row r="29" spans="1:9" x14ac:dyDescent="0.3">
      <c r="A29" s="9" t="s">
        <v>10</v>
      </c>
      <c r="B29" s="2">
        <v>100</v>
      </c>
      <c r="C29" s="1"/>
      <c r="D29" s="28"/>
      <c r="E29" s="2">
        <v>100</v>
      </c>
      <c r="F29" s="28"/>
      <c r="G29" s="25"/>
      <c r="H29" s="2">
        <v>100</v>
      </c>
      <c r="I29" s="25"/>
    </row>
    <row r="30" spans="1:9" x14ac:dyDescent="0.3">
      <c r="B30" s="1"/>
      <c r="C30" s="1"/>
      <c r="D30" s="28"/>
      <c r="E30" s="28"/>
      <c r="F30" s="28"/>
      <c r="G30" s="25"/>
      <c r="H30" s="25"/>
      <c r="I30" s="25"/>
    </row>
    <row r="31" spans="1:9" x14ac:dyDescent="0.3">
      <c r="A31" t="s">
        <v>27</v>
      </c>
      <c r="B31" s="1"/>
      <c r="C31" s="1"/>
      <c r="D31" s="28"/>
      <c r="E31" s="28"/>
      <c r="F31" s="10">
        <f>F26-C26</f>
        <v>0.5</v>
      </c>
      <c r="G31" s="25"/>
      <c r="H31" s="25"/>
      <c r="I31" s="25"/>
    </row>
    <row r="32" spans="1:9" x14ac:dyDescent="0.3">
      <c r="A32" t="s">
        <v>28</v>
      </c>
      <c r="B32" s="1"/>
      <c r="C32" s="1"/>
      <c r="D32" s="12">
        <f>C26*D26/F31</f>
        <v>1</v>
      </c>
      <c r="E32" s="28"/>
      <c r="F32" s="28"/>
      <c r="G32" s="25"/>
      <c r="H32" s="25"/>
      <c r="I32" s="25"/>
    </row>
    <row r="33" spans="1:9" x14ac:dyDescent="0.3">
      <c r="A33" t="s">
        <v>33</v>
      </c>
      <c r="B33" s="1"/>
      <c r="C33" s="1"/>
      <c r="D33" s="28"/>
      <c r="E33" s="28"/>
      <c r="F33" s="10">
        <f>F28-C28</f>
        <v>0.125</v>
      </c>
      <c r="G33" s="25"/>
      <c r="H33" s="25"/>
      <c r="I33" s="25"/>
    </row>
    <row r="34" spans="1:9" x14ac:dyDescent="0.3">
      <c r="A34" t="s">
        <v>34</v>
      </c>
      <c r="B34" s="1"/>
      <c r="C34" s="1"/>
      <c r="D34" s="28"/>
      <c r="E34" s="28"/>
      <c r="F34" s="28"/>
      <c r="G34" s="25"/>
      <c r="H34" s="25"/>
      <c r="I34" s="11">
        <f>I28-C28</f>
        <v>0.5</v>
      </c>
    </row>
    <row r="35" spans="1:9" x14ac:dyDescent="0.3">
      <c r="A35" t="s">
        <v>35</v>
      </c>
      <c r="B35" s="1"/>
      <c r="C35" s="1"/>
      <c r="D35" s="28"/>
      <c r="E35" s="28"/>
      <c r="F35" s="10">
        <f>D32*F33/D26</f>
        <v>0.25</v>
      </c>
      <c r="G35" s="25"/>
      <c r="H35" s="25"/>
      <c r="I35" s="25"/>
    </row>
    <row r="36" spans="1:9" x14ac:dyDescent="0.3">
      <c r="A36" t="s">
        <v>36</v>
      </c>
      <c r="B36" s="1"/>
      <c r="C36" s="1"/>
      <c r="D36" s="28"/>
      <c r="E36" s="28"/>
      <c r="F36" s="10">
        <f>C28-F35</f>
        <v>1</v>
      </c>
      <c r="G36" s="25"/>
      <c r="H36" s="25"/>
      <c r="I36" s="25"/>
    </row>
    <row r="37" spans="1:9" x14ac:dyDescent="0.3">
      <c r="A37" t="s">
        <v>37</v>
      </c>
      <c r="B37" s="1"/>
      <c r="C37" s="1"/>
      <c r="D37" s="28"/>
      <c r="E37" s="28"/>
      <c r="F37" s="28"/>
      <c r="G37" s="12">
        <f>F36*G28/I34</f>
        <v>1</v>
      </c>
      <c r="H37" s="25"/>
      <c r="I37" s="25"/>
    </row>
    <row r="38" spans="1:9" s="29" customFormat="1" ht="15" thickBot="1" x14ac:dyDescent="0.35">
      <c r="B38" s="17"/>
      <c r="C38" s="17"/>
      <c r="D38" s="28"/>
      <c r="E38" s="28"/>
      <c r="F38" s="28"/>
      <c r="G38" s="30"/>
      <c r="H38" s="25"/>
      <c r="I38" s="25"/>
    </row>
    <row r="39" spans="1:9" ht="18.600000000000001" thickBot="1" x14ac:dyDescent="0.4">
      <c r="A39" s="13" t="s">
        <v>29</v>
      </c>
      <c r="B39" s="14"/>
      <c r="C39" s="15" t="s">
        <v>25</v>
      </c>
      <c r="D39" s="16">
        <f>D32/C4</f>
        <v>1</v>
      </c>
      <c r="E39" s="1"/>
      <c r="F39" s="1"/>
      <c r="G39" s="1"/>
      <c r="H39" s="1"/>
      <c r="I39" s="1"/>
    </row>
    <row r="40" spans="1:9" ht="18.600000000000001" thickBot="1" x14ac:dyDescent="0.4">
      <c r="A40" s="13" t="s">
        <v>38</v>
      </c>
      <c r="B40" s="14"/>
      <c r="C40" s="15" t="s">
        <v>32</v>
      </c>
      <c r="D40" s="16">
        <f>G37/C4</f>
        <v>1</v>
      </c>
      <c r="E40" s="17"/>
      <c r="H40" s="1"/>
      <c r="I40" s="1"/>
    </row>
    <row r="41" spans="1:9" ht="18.600000000000001" thickBot="1" x14ac:dyDescent="0.4">
      <c r="A41" s="13" t="s">
        <v>30</v>
      </c>
      <c r="B41" s="14"/>
      <c r="C41" s="15" t="s">
        <v>21</v>
      </c>
      <c r="D41" s="16">
        <f>D39+D40*2.016</f>
        <v>3.016</v>
      </c>
      <c r="E41" s="1"/>
      <c r="F41" s="1"/>
      <c r="G41" s="1"/>
      <c r="H41" s="1"/>
      <c r="I41" s="1"/>
    </row>
    <row r="42" spans="1:9" ht="25.2" customHeight="1" x14ac:dyDescent="0.3"/>
    <row r="43" spans="1:9" ht="21" x14ac:dyDescent="0.4">
      <c r="A43" s="20" t="s">
        <v>31</v>
      </c>
      <c r="B43" s="20"/>
      <c r="C43" s="20"/>
      <c r="D43" s="21">
        <f>(D41+D22)/2</f>
        <v>3.016</v>
      </c>
      <c r="E43" s="21" t="s">
        <v>24</v>
      </c>
    </row>
  </sheetData>
  <pageMargins left="0.7" right="0.7" top="0.78740157499999996" bottom="0.78740157499999996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3"/>
  <sheetViews>
    <sheetView tabSelected="1" zoomScale="80" zoomScaleNormal="80" workbookViewId="0"/>
  </sheetViews>
  <sheetFormatPr baseColWidth="10" defaultRowHeight="14.4" x14ac:dyDescent="0.3"/>
  <cols>
    <col min="1" max="1" width="21.5546875" customWidth="1"/>
    <col min="2" max="2" width="28.88671875" customWidth="1"/>
    <col min="3" max="3" width="12.5546875" customWidth="1"/>
    <col min="4" max="4" width="12.44140625" customWidth="1"/>
  </cols>
  <sheetData>
    <row r="2" spans="1:11" ht="18" x14ac:dyDescent="0.35">
      <c r="A2" t="s">
        <v>0</v>
      </c>
      <c r="B2" s="1"/>
      <c r="C2" s="2">
        <v>1</v>
      </c>
      <c r="D2" s="3"/>
      <c r="E2" s="4" t="s">
        <v>1</v>
      </c>
      <c r="F2" s="2"/>
      <c r="G2" s="2"/>
      <c r="H2" s="2"/>
      <c r="I2" s="1"/>
      <c r="J2" s="22" t="s">
        <v>42</v>
      </c>
      <c r="K2" s="23">
        <v>42831</v>
      </c>
    </row>
    <row r="3" spans="1:11" x14ac:dyDescent="0.3">
      <c r="A3" t="s">
        <v>2</v>
      </c>
      <c r="B3" s="1"/>
      <c r="C3" s="2">
        <v>1</v>
      </c>
      <c r="D3" s="5"/>
      <c r="E3" s="5"/>
      <c r="F3" s="1"/>
      <c r="G3" s="1"/>
      <c r="H3" s="1"/>
      <c r="I3" s="1"/>
    </row>
    <row r="4" spans="1:11" x14ac:dyDescent="0.3">
      <c r="A4" t="s">
        <v>3</v>
      </c>
      <c r="B4" s="1"/>
      <c r="C4" s="2">
        <f>C2*C3</f>
        <v>1</v>
      </c>
      <c r="D4" s="1"/>
      <c r="E4" s="1"/>
      <c r="F4" s="1"/>
      <c r="G4" s="1"/>
      <c r="H4" s="1"/>
      <c r="I4" s="1"/>
    </row>
    <row r="5" spans="1:11" ht="26.7" customHeight="1" x14ac:dyDescent="0.35">
      <c r="A5" s="6" t="s">
        <v>4</v>
      </c>
      <c r="B5" s="7"/>
      <c r="C5" s="7"/>
      <c r="D5" s="7"/>
      <c r="E5" s="7"/>
      <c r="F5" s="7"/>
      <c r="G5" s="7"/>
      <c r="H5" s="7"/>
      <c r="I5" s="7"/>
    </row>
    <row r="6" spans="1:11" ht="72" x14ac:dyDescent="0.3">
      <c r="B6" s="8" t="s">
        <v>5</v>
      </c>
      <c r="C6" s="8" t="s">
        <v>6</v>
      </c>
      <c r="D6" s="27" t="s">
        <v>47</v>
      </c>
      <c r="E6" s="27" t="s">
        <v>46</v>
      </c>
      <c r="F6" s="27" t="s">
        <v>45</v>
      </c>
      <c r="G6" s="24" t="s">
        <v>41</v>
      </c>
      <c r="H6" s="24" t="s">
        <v>44</v>
      </c>
      <c r="I6" s="24" t="s">
        <v>43</v>
      </c>
    </row>
    <row r="7" spans="1:11" x14ac:dyDescent="0.3">
      <c r="A7" s="9" t="s">
        <v>7</v>
      </c>
      <c r="B7" s="2">
        <v>50</v>
      </c>
      <c r="C7" s="10">
        <f>B7/B8</f>
        <v>1</v>
      </c>
      <c r="D7" s="2">
        <v>0.5</v>
      </c>
      <c r="E7" s="2">
        <v>75</v>
      </c>
      <c r="F7" s="10">
        <f>E7/E8</f>
        <v>1.5</v>
      </c>
      <c r="G7" s="25"/>
      <c r="H7" s="25"/>
      <c r="I7" s="26"/>
    </row>
    <row r="8" spans="1:11" x14ac:dyDescent="0.3">
      <c r="A8" s="9" t="s">
        <v>8</v>
      </c>
      <c r="B8" s="2">
        <v>50</v>
      </c>
      <c r="C8" s="1"/>
      <c r="D8" s="28"/>
      <c r="E8" s="2">
        <v>50</v>
      </c>
      <c r="F8" s="28"/>
      <c r="G8" s="25"/>
      <c r="H8" s="25"/>
      <c r="I8" s="25"/>
    </row>
    <row r="9" spans="1:11" x14ac:dyDescent="0.3">
      <c r="A9" s="9" t="s">
        <v>9</v>
      </c>
      <c r="B9" s="2">
        <v>125</v>
      </c>
      <c r="C9" s="10">
        <f>B9/B10</f>
        <v>1.25</v>
      </c>
      <c r="D9" s="28"/>
      <c r="E9" s="2">
        <v>137.5</v>
      </c>
      <c r="F9" s="10">
        <f>E9/E10</f>
        <v>1.375</v>
      </c>
      <c r="G9" s="2">
        <v>0.5</v>
      </c>
      <c r="H9" s="2">
        <v>175</v>
      </c>
      <c r="I9" s="10">
        <f>H9/H10</f>
        <v>1.75</v>
      </c>
    </row>
    <row r="10" spans="1:11" x14ac:dyDescent="0.3">
      <c r="A10" s="9" t="s">
        <v>10</v>
      </c>
      <c r="B10" s="2">
        <v>100</v>
      </c>
      <c r="C10" s="1"/>
      <c r="D10" s="28"/>
      <c r="E10" s="2">
        <v>100</v>
      </c>
      <c r="F10" s="28"/>
      <c r="G10" s="25"/>
      <c r="H10" s="2">
        <v>100</v>
      </c>
      <c r="I10" s="25"/>
    </row>
    <row r="11" spans="1:11" x14ac:dyDescent="0.3">
      <c r="B11" s="1"/>
      <c r="C11" s="1"/>
      <c r="D11" s="28"/>
      <c r="E11" s="28"/>
      <c r="F11" s="28"/>
      <c r="G11" s="25"/>
      <c r="H11" s="25"/>
      <c r="I11" s="25"/>
    </row>
    <row r="12" spans="1:11" x14ac:dyDescent="0.3">
      <c r="A12" t="s">
        <v>11</v>
      </c>
      <c r="B12" s="1"/>
      <c r="C12" s="1"/>
      <c r="D12" s="28"/>
      <c r="E12" s="28"/>
      <c r="F12" s="10">
        <f>F7-C7</f>
        <v>0.5</v>
      </c>
      <c r="G12" s="25"/>
      <c r="H12" s="25"/>
      <c r="I12" s="25"/>
    </row>
    <row r="13" spans="1:11" x14ac:dyDescent="0.3">
      <c r="A13" t="s">
        <v>12</v>
      </c>
      <c r="B13" s="1"/>
      <c r="C13" s="1"/>
      <c r="D13" s="12">
        <f>C7*D7/F12</f>
        <v>1</v>
      </c>
      <c r="E13" s="28"/>
      <c r="F13" s="28"/>
      <c r="G13" s="25"/>
      <c r="H13" s="25"/>
      <c r="I13" s="25"/>
    </row>
    <row r="14" spans="1:11" x14ac:dyDescent="0.3">
      <c r="A14" t="s">
        <v>13</v>
      </c>
      <c r="B14" s="1"/>
      <c r="C14" s="1"/>
      <c r="D14" s="28"/>
      <c r="E14" s="28"/>
      <c r="F14" s="10">
        <f>F9-C9</f>
        <v>0.125</v>
      </c>
      <c r="G14" s="25"/>
      <c r="H14" s="25"/>
      <c r="I14" s="25"/>
    </row>
    <row r="15" spans="1:11" x14ac:dyDescent="0.3">
      <c r="A15" t="s">
        <v>14</v>
      </c>
      <c r="B15" s="1"/>
      <c r="C15" s="1"/>
      <c r="D15" s="28"/>
      <c r="E15" s="28"/>
      <c r="F15" s="28"/>
      <c r="G15" s="25"/>
      <c r="H15" s="25"/>
      <c r="I15" s="10">
        <f>I9-C9</f>
        <v>0.5</v>
      </c>
    </row>
    <row r="16" spans="1:11" x14ac:dyDescent="0.3">
      <c r="A16" t="s">
        <v>15</v>
      </c>
      <c r="B16" s="1"/>
      <c r="C16" s="1"/>
      <c r="D16" s="28"/>
      <c r="E16" s="28"/>
      <c r="F16" s="10">
        <f>D13*F14/D7</f>
        <v>0.25</v>
      </c>
      <c r="G16" s="25"/>
      <c r="H16" s="25"/>
      <c r="I16" s="25"/>
    </row>
    <row r="17" spans="1:9" x14ac:dyDescent="0.3">
      <c r="A17" t="s">
        <v>16</v>
      </c>
      <c r="B17" s="1"/>
      <c r="C17" s="1"/>
      <c r="D17" s="28"/>
      <c r="E17" s="28"/>
      <c r="F17" s="10">
        <f>C9-F16</f>
        <v>1</v>
      </c>
      <c r="G17" s="25"/>
      <c r="H17" s="25"/>
      <c r="I17" s="25"/>
    </row>
    <row r="18" spans="1:9" x14ac:dyDescent="0.3">
      <c r="A18" t="s">
        <v>17</v>
      </c>
      <c r="B18" s="1"/>
      <c r="C18" s="1"/>
      <c r="D18" s="28"/>
      <c r="E18" s="28"/>
      <c r="F18" s="28"/>
      <c r="G18" s="12">
        <f>F17*G9/I15</f>
        <v>1</v>
      </c>
      <c r="H18" s="25"/>
      <c r="I18" s="25"/>
    </row>
    <row r="19" spans="1:9" ht="15" thickBot="1" x14ac:dyDescent="0.35">
      <c r="B19" s="1"/>
      <c r="C19" s="1"/>
      <c r="D19" s="28"/>
      <c r="E19" s="28"/>
      <c r="F19" s="28"/>
      <c r="G19" s="25"/>
      <c r="H19" s="25"/>
      <c r="I19" s="25"/>
    </row>
    <row r="20" spans="1:9" ht="18.600000000000001" thickBot="1" x14ac:dyDescent="0.4">
      <c r="A20" s="13" t="s">
        <v>18</v>
      </c>
      <c r="B20" s="14"/>
      <c r="C20" s="15" t="s">
        <v>7</v>
      </c>
      <c r="D20" s="16">
        <f>D13/C4</f>
        <v>1</v>
      </c>
      <c r="E20" s="17"/>
      <c r="H20" s="1"/>
      <c r="I20" s="1"/>
    </row>
    <row r="21" spans="1:9" ht="18.600000000000001" thickBot="1" x14ac:dyDescent="0.4">
      <c r="A21" s="13" t="s">
        <v>19</v>
      </c>
      <c r="B21" s="14"/>
      <c r="C21" s="15" t="s">
        <v>9</v>
      </c>
      <c r="D21" s="16">
        <f>G18/C4</f>
        <v>1</v>
      </c>
      <c r="E21" s="1"/>
      <c r="F21" s="1"/>
      <c r="G21" s="1"/>
      <c r="H21" s="1"/>
      <c r="I21" s="1"/>
    </row>
    <row r="22" spans="1:9" ht="18.600000000000001" thickBot="1" x14ac:dyDescent="0.4">
      <c r="A22" s="13" t="s">
        <v>20</v>
      </c>
      <c r="B22" s="14"/>
      <c r="C22" s="15" t="s">
        <v>21</v>
      </c>
      <c r="D22" s="16">
        <f>D20+D21*1.988</f>
        <v>2.988</v>
      </c>
    </row>
    <row r="23" spans="1:9" s="29" customFormat="1" ht="18" x14ac:dyDescent="0.35">
      <c r="B23" s="17"/>
      <c r="C23" s="31"/>
      <c r="D23" s="32"/>
    </row>
    <row r="24" spans="1:9" s="19" customFormat="1" ht="28.2" customHeight="1" x14ac:dyDescent="0.35">
      <c r="A24" s="6" t="s">
        <v>22</v>
      </c>
      <c r="B24" s="18"/>
      <c r="C24" s="18"/>
      <c r="D24" s="18"/>
      <c r="E24" s="18"/>
      <c r="F24" s="18"/>
      <c r="G24" s="18"/>
      <c r="H24" s="18"/>
      <c r="I24" s="18"/>
    </row>
    <row r="25" spans="1:9" ht="72" x14ac:dyDescent="0.3">
      <c r="B25" s="8" t="s">
        <v>5</v>
      </c>
      <c r="C25" s="8" t="s">
        <v>6</v>
      </c>
      <c r="D25" s="27" t="s">
        <v>47</v>
      </c>
      <c r="E25" s="27" t="s">
        <v>46</v>
      </c>
      <c r="F25" s="27" t="s">
        <v>45</v>
      </c>
      <c r="G25" s="24" t="s">
        <v>41</v>
      </c>
      <c r="H25" s="24" t="s">
        <v>44</v>
      </c>
      <c r="I25" s="24" t="s">
        <v>43</v>
      </c>
    </row>
    <row r="26" spans="1:9" x14ac:dyDescent="0.3">
      <c r="A26" s="9" t="s">
        <v>7</v>
      </c>
      <c r="B26" s="2">
        <v>50</v>
      </c>
      <c r="C26" s="10">
        <f>B26/B27</f>
        <v>1</v>
      </c>
      <c r="D26" s="2">
        <v>0.5</v>
      </c>
      <c r="E26" s="2">
        <v>75</v>
      </c>
      <c r="F26" s="10">
        <f>E26/E27</f>
        <v>1.5</v>
      </c>
      <c r="G26" s="25"/>
      <c r="H26" s="25"/>
      <c r="I26" s="26"/>
    </row>
    <row r="27" spans="1:9" x14ac:dyDescent="0.3">
      <c r="A27" s="9" t="s">
        <v>8</v>
      </c>
      <c r="B27" s="2">
        <v>50</v>
      </c>
      <c r="C27" s="1"/>
      <c r="D27" s="28"/>
      <c r="E27" s="2">
        <v>50</v>
      </c>
      <c r="F27" s="28"/>
      <c r="G27" s="25"/>
      <c r="H27" s="25"/>
      <c r="I27" s="25"/>
    </row>
    <row r="28" spans="1:9" x14ac:dyDescent="0.3">
      <c r="A28" s="9" t="s">
        <v>9</v>
      </c>
      <c r="B28" s="2">
        <v>125</v>
      </c>
      <c r="C28" s="10">
        <f>B28/B29</f>
        <v>1.25</v>
      </c>
      <c r="D28" s="28"/>
      <c r="E28" s="2">
        <v>137.5</v>
      </c>
      <c r="F28" s="10">
        <f>E28/E29</f>
        <v>1.375</v>
      </c>
      <c r="G28" s="2">
        <v>0.5</v>
      </c>
      <c r="H28" s="2">
        <v>175</v>
      </c>
      <c r="I28" s="10">
        <f>H28/H29</f>
        <v>1.75</v>
      </c>
    </row>
    <row r="29" spans="1:9" x14ac:dyDescent="0.3">
      <c r="A29" s="9" t="s">
        <v>10</v>
      </c>
      <c r="B29" s="2">
        <v>100</v>
      </c>
      <c r="C29" s="1"/>
      <c r="D29" s="28"/>
      <c r="E29" s="2">
        <v>100</v>
      </c>
      <c r="F29" s="28"/>
      <c r="G29" s="25"/>
      <c r="H29" s="2">
        <v>100</v>
      </c>
      <c r="I29" s="25"/>
    </row>
    <row r="30" spans="1:9" x14ac:dyDescent="0.3">
      <c r="B30" s="1"/>
      <c r="C30" s="1"/>
      <c r="D30" s="28"/>
      <c r="E30" s="28"/>
      <c r="F30" s="28"/>
      <c r="G30" s="25"/>
      <c r="H30" s="25"/>
      <c r="I30" s="25"/>
    </row>
    <row r="31" spans="1:9" x14ac:dyDescent="0.3">
      <c r="A31" t="s">
        <v>11</v>
      </c>
      <c r="B31" s="1"/>
      <c r="C31" s="1"/>
      <c r="D31" s="28"/>
      <c r="E31" s="28"/>
      <c r="F31" s="10">
        <f>F26-C26</f>
        <v>0.5</v>
      </c>
      <c r="G31" s="25"/>
      <c r="H31" s="25"/>
      <c r="I31" s="25"/>
    </row>
    <row r="32" spans="1:9" x14ac:dyDescent="0.3">
      <c r="A32" t="s">
        <v>12</v>
      </c>
      <c r="B32" s="1"/>
      <c r="C32" s="1"/>
      <c r="D32" s="12">
        <f>C26*D26/F31</f>
        <v>1</v>
      </c>
      <c r="E32" s="28"/>
      <c r="F32" s="28"/>
      <c r="G32" s="25"/>
      <c r="H32" s="25"/>
      <c r="I32" s="25"/>
    </row>
    <row r="33" spans="1:9" x14ac:dyDescent="0.3">
      <c r="A33" t="s">
        <v>13</v>
      </c>
      <c r="B33" s="1"/>
      <c r="C33" s="1"/>
      <c r="D33" s="28"/>
      <c r="E33" s="28"/>
      <c r="F33" s="10">
        <f>F28-C28</f>
        <v>0.125</v>
      </c>
      <c r="G33" s="25"/>
      <c r="H33" s="25"/>
      <c r="I33" s="25"/>
    </row>
    <row r="34" spans="1:9" x14ac:dyDescent="0.3">
      <c r="A34" t="s">
        <v>14</v>
      </c>
      <c r="B34" s="1"/>
      <c r="C34" s="1"/>
      <c r="D34" s="28"/>
      <c r="E34" s="28"/>
      <c r="F34" s="28"/>
      <c r="G34" s="25"/>
      <c r="H34" s="25"/>
      <c r="I34" s="11">
        <f>I28-C28</f>
        <v>0.5</v>
      </c>
    </row>
    <row r="35" spans="1:9" x14ac:dyDescent="0.3">
      <c r="A35" t="s">
        <v>15</v>
      </c>
      <c r="B35" s="1"/>
      <c r="C35" s="1"/>
      <c r="D35" s="28"/>
      <c r="E35" s="28"/>
      <c r="F35" s="10">
        <f>D32*F33/D26</f>
        <v>0.25</v>
      </c>
      <c r="G35" s="25"/>
      <c r="H35" s="25"/>
      <c r="I35" s="25"/>
    </row>
    <row r="36" spans="1:9" x14ac:dyDescent="0.3">
      <c r="A36" t="s">
        <v>16</v>
      </c>
      <c r="B36" s="1"/>
      <c r="C36" s="1"/>
      <c r="D36" s="28"/>
      <c r="E36" s="28"/>
      <c r="F36" s="10">
        <f>C28-F35</f>
        <v>1</v>
      </c>
      <c r="G36" s="25"/>
      <c r="H36" s="25"/>
      <c r="I36" s="25"/>
    </row>
    <row r="37" spans="1:9" x14ac:dyDescent="0.3">
      <c r="A37" t="s">
        <v>17</v>
      </c>
      <c r="B37" s="1"/>
      <c r="C37" s="1"/>
      <c r="D37" s="28"/>
      <c r="E37" s="28"/>
      <c r="F37" s="28"/>
      <c r="G37" s="12">
        <f>F36*G28/I34</f>
        <v>1</v>
      </c>
      <c r="H37" s="25"/>
      <c r="I37" s="25"/>
    </row>
    <row r="38" spans="1:9" s="29" customFormat="1" ht="15" thickBot="1" x14ac:dyDescent="0.35">
      <c r="B38" s="17"/>
      <c r="C38" s="17"/>
      <c r="D38" s="28"/>
      <c r="E38" s="28"/>
      <c r="F38" s="28"/>
      <c r="G38" s="30"/>
      <c r="H38" s="25"/>
      <c r="I38" s="25"/>
    </row>
    <row r="39" spans="1:9" ht="18.600000000000001" thickBot="1" x14ac:dyDescent="0.4">
      <c r="A39" s="13" t="s">
        <v>18</v>
      </c>
      <c r="B39" s="14"/>
      <c r="C39" s="15" t="s">
        <v>7</v>
      </c>
      <c r="D39" s="16">
        <f>D32/C4</f>
        <v>1</v>
      </c>
      <c r="E39" s="1"/>
      <c r="F39" s="1"/>
      <c r="G39" s="1"/>
      <c r="H39" s="1"/>
      <c r="I39" s="1"/>
    </row>
    <row r="40" spans="1:9" ht="18.600000000000001" thickBot="1" x14ac:dyDescent="0.4">
      <c r="A40" s="13" t="s">
        <v>19</v>
      </c>
      <c r="B40" s="14"/>
      <c r="C40" s="15" t="s">
        <v>9</v>
      </c>
      <c r="D40" s="16">
        <f>G37/C4</f>
        <v>1</v>
      </c>
      <c r="E40" s="17"/>
      <c r="H40" s="1"/>
      <c r="I40" s="1"/>
    </row>
    <row r="41" spans="1:9" ht="18.600000000000001" thickBot="1" x14ac:dyDescent="0.4">
      <c r="A41" s="13" t="s">
        <v>20</v>
      </c>
      <c r="B41" s="14"/>
      <c r="C41" s="15" t="s">
        <v>21</v>
      </c>
      <c r="D41" s="16">
        <f>D39+D40*1.988</f>
        <v>2.988</v>
      </c>
      <c r="E41" s="1"/>
      <c r="F41" s="1"/>
      <c r="G41" s="1"/>
      <c r="H41" s="1"/>
      <c r="I41" s="1"/>
    </row>
    <row r="42" spans="1:9" ht="25.2" customHeight="1" x14ac:dyDescent="0.3"/>
    <row r="43" spans="1:9" ht="21" x14ac:dyDescent="0.4">
      <c r="A43" s="20" t="s">
        <v>23</v>
      </c>
      <c r="B43" s="20"/>
      <c r="C43" s="20"/>
      <c r="D43" s="21">
        <f>(D41+D22)/2</f>
        <v>2.988</v>
      </c>
      <c r="E43" s="21" t="s">
        <v>24</v>
      </c>
    </row>
  </sheetData>
  <pageMargins left="0.7" right="0.7" top="0.78740157499999996" bottom="0.78740157499999996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FOLPET -PI Via Stadd</vt:lpstr>
      <vt:lpstr>CAPTAN -THPI Via Stadd</vt:lpstr>
    </vt:vector>
  </TitlesOfParts>
  <Company>LGL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Anastassiades, Michelangelo (CVUA-S)</dc:creator>
  <cp:lastModifiedBy>Benkenstein, Anne (CVUA-S)</cp:lastModifiedBy>
  <dcterms:created xsi:type="dcterms:W3CDTF">2017-04-05T06:05:05Z</dcterms:created>
  <dcterms:modified xsi:type="dcterms:W3CDTF">2017-04-06T14:58:54Z</dcterms:modified>
</cp:coreProperties>
</file>